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90A18E03-A7B5-46F9-A327-2BAE5B3992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definedNames>
    <definedName name="_xlnm.Print_Area" localSheetId="0">Blad1!$A$1:$Y$13</definedName>
  </definedNam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V3" i="8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<sst xmlns="http://schemas.openxmlformats.org/spreadsheetml/2006/main" count="52" uniqueCount="43">
  <si>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</si>
  <si>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</si>
  <si>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</si>
  <si>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</si>
  <si>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TOT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</si>
  <si>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</si>
  <si>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</si>
  <si>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</si>
  <si>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</si>
  <si>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</si>
  <si>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</si>
  <si>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</si>
  <si>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</si>
  <si>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</si>
  <si>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</si>
  <si>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</si>
  <si>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</si>
  <si>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</si>
  <si>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</si>
  <si>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</si>
  <si>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</si>
  <si>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</si>
  <si>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</si>
  <si>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</si>
  <si>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</si>
  <si>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</si>
  <si>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</si>
  <si>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</si>
  <si>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</si>
  <si>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</si>
  <si>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</si>
  <si>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</si>
  <si>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</si>
  <si>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</si>
  <si>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</si>
  <si>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</si>
  <si>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Rolf Mathisen</t>
  </si>
  <si>
    <t>Side Match</t>
  </si>
  <si>
    <t>C. &amp; H. Side Match</t>
  </si>
  <si>
    <t>Reserverad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</si>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</sst>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4" fontId="15" fillId="0" borderId="0" xfId="0" applyNumberFormat="1" applyFont="1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15" fillId="0" borderId="0" xfId="0" applyNumberFormat="1" applyFont="1"/>
    <xf numFmtId="2" fontId="16" fillId="0" borderId="12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7"/>
  <sheetViews>
    <sheetView tabSelected="1" zoomScaleNormal="100" workbookViewId="0"/>
  </sheetViews>
  <sheetFormatPr defaultColWidth="11.6640625" defaultRowHeight="13.8" x14ac:dyDescent="0.25"/>
  <cols>
    <col min="1" max="1" width="12.33203125" style="96" bestFit="1" customWidth="1"/>
    <col min="2" max="10" width="5.5546875" style="96" bestFit="1" customWidth="1"/>
    <col min="11" max="11" width="6.6640625" style="97" bestFit="1" customWidth="1"/>
    <col min="12" max="17" width="5.5546875" style="96" bestFit="1" customWidth="1"/>
    <col min="18" max="18" width="6.6640625" style="96" bestFit="1" customWidth="1"/>
    <col min="19" max="19" width="5.5546875" style="96" bestFit="1" customWidth="1"/>
    <col min="20" max="20" width="6.6640625" style="96" bestFit="1" customWidth="1"/>
    <col min="21" max="21" width="6.77734375" style="97" bestFit="1" customWidth="1"/>
    <col min="22" max="22" width="6.33203125" style="97" bestFit="1" customWidth="1"/>
    <col min="23" max="23" width="6.5546875" style="96" bestFit="1" customWidth="1"/>
    <col min="24" max="24" width="5.77734375" style="96" bestFit="1" customWidth="1"/>
    <col min="25" max="25" width="6.44140625" style="96" bestFit="1" customWidth="1"/>
    <col min="26" max="26" width="4.6640625" style="1" hidden="1" customWidth="1"/>
    <col min="27" max="35" width="21.77734375" style="8" hidden="1" customWidth="1"/>
    <col min="36" max="36" width="2" style="8" hidden="1" customWidth="1"/>
    <col min="37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36</v>
      </c>
      <c r="B1" s="101" t="s">
        <v>17</v>
      </c>
      <c r="C1" s="101"/>
      <c r="D1" s="101"/>
      <c r="E1" s="100">
        <v>-22</v>
      </c>
      <c r="F1" s="106" t="s">
        <v>13</v>
      </c>
      <c r="G1" s="107"/>
      <c r="H1" s="107"/>
      <c r="I1" s="107"/>
      <c r="J1" s="108"/>
      <c r="K1" s="46" t="s">
        <v>42</v>
      </c>
      <c r="L1" s="109" t="s">
        <v>29</v>
      </c>
      <c r="M1" s="110"/>
      <c r="N1" s="111"/>
      <c r="O1" s="47" t="s">
        <v>32</v>
      </c>
      <c r="P1" s="48">
        <v>0.75</v>
      </c>
      <c r="Q1" s="49" t="s">
        <v>5</v>
      </c>
      <c r="R1" s="48">
        <f>E1*P1</f>
        <v>-16.5</v>
      </c>
      <c r="S1" s="50" t="s">
        <v>6</v>
      </c>
      <c r="T1" s="48">
        <f>AT11</f>
        <v>-16.5</v>
      </c>
      <c r="U1" s="51"/>
      <c r="V1" s="45"/>
      <c r="W1" s="102" t="s">
        <v>15</v>
      </c>
      <c r="X1" s="103"/>
      <c r="Y1" s="52">
        <f>COUNT(W12:W13)</f>
        <v>0</v>
      </c>
      <c r="Z1" s="32" t="s">
        <v>14</v>
      </c>
      <c r="AA1" s="7">
        <f>-$R1</f>
        <v>16.5</v>
      </c>
      <c r="AB1" s="7">
        <f t="shared" ref="AB1:AI1" si="0">AA1</f>
        <v>16.5</v>
      </c>
      <c r="AC1" s="7">
        <f t="shared" si="0"/>
        <v>16.5</v>
      </c>
      <c r="AD1" s="7">
        <f t="shared" si="0"/>
        <v>16.5</v>
      </c>
      <c r="AE1" s="7">
        <f t="shared" si="0"/>
        <v>16.5</v>
      </c>
      <c r="AF1" s="7">
        <f t="shared" si="0"/>
        <v>16.5</v>
      </c>
      <c r="AG1" s="7">
        <f t="shared" si="0"/>
        <v>16.5</v>
      </c>
      <c r="AH1" s="7">
        <f t="shared" si="0"/>
        <v>16.5</v>
      </c>
      <c r="AI1" s="7">
        <f t="shared" si="0"/>
        <v>16.5</v>
      </c>
      <c r="AJ1" s="43"/>
      <c r="AK1" s="7">
        <f>AI1</f>
        <v>16.5</v>
      </c>
      <c r="AL1" s="7">
        <f t="shared" ref="AL1:AS1" si="1">AK1</f>
        <v>16.5</v>
      </c>
      <c r="AM1" s="7">
        <f t="shared" si="1"/>
        <v>16.5</v>
      </c>
      <c r="AN1" s="7">
        <f t="shared" si="1"/>
        <v>16.5</v>
      </c>
      <c r="AO1" s="7">
        <f t="shared" si="1"/>
        <v>16.5</v>
      </c>
      <c r="AP1" s="7">
        <f t="shared" si="1"/>
        <v>16.5</v>
      </c>
      <c r="AQ1" s="7">
        <f t="shared" si="1"/>
        <v>16.5</v>
      </c>
      <c r="AR1" s="7">
        <f t="shared" si="1"/>
        <v>16.5</v>
      </c>
      <c r="AS1" s="7">
        <f t="shared" si="1"/>
        <v>16.5</v>
      </c>
      <c r="AU1" s="39">
        <v>19</v>
      </c>
      <c r="AV1" s="7">
        <f>-AA1</f>
        <v>-16.5</v>
      </c>
      <c r="AW1" s="7">
        <f t="shared" ref="AW1:BD1" si="2">AV1</f>
        <v>-16.5</v>
      </c>
      <c r="AX1" s="7">
        <f t="shared" si="2"/>
        <v>-16.5</v>
      </c>
      <c r="AY1" s="7">
        <f t="shared" si="2"/>
        <v>-16.5</v>
      </c>
      <c r="AZ1" s="7">
        <f t="shared" si="2"/>
        <v>-16.5</v>
      </c>
      <c r="BA1" s="7">
        <f t="shared" si="2"/>
        <v>-16.5</v>
      </c>
      <c r="BB1" s="7">
        <f t="shared" si="2"/>
        <v>-16.5</v>
      </c>
      <c r="BC1" s="7">
        <f t="shared" si="2"/>
        <v>-16.5</v>
      </c>
      <c r="BD1" s="7">
        <f t="shared" si="2"/>
        <v>-16.5</v>
      </c>
      <c r="BE1" s="41"/>
      <c r="BF1" s="7">
        <f>BD1</f>
        <v>-16.5</v>
      </c>
      <c r="BG1" s="7">
        <f t="shared" ref="BG1:BN1" si="3">BF1</f>
        <v>-16.5</v>
      </c>
      <c r="BH1" s="7">
        <f t="shared" si="3"/>
        <v>-16.5</v>
      </c>
      <c r="BI1" s="7">
        <f t="shared" si="3"/>
        <v>-16.5</v>
      </c>
      <c r="BJ1" s="7">
        <f t="shared" si="3"/>
        <v>-16.5</v>
      </c>
      <c r="BK1" s="7">
        <f t="shared" si="3"/>
        <v>-16.5</v>
      </c>
      <c r="BL1" s="7">
        <f t="shared" si="3"/>
        <v>-16.5</v>
      </c>
      <c r="BM1" s="7">
        <f t="shared" si="3"/>
        <v>-16.5</v>
      </c>
      <c r="BN1" s="7">
        <f t="shared" si="3"/>
        <v>-16.5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9" t="s">
        <v>34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4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1" t="s">
        <v>40</v>
      </c>
      <c r="B3" s="58">
        <v>5</v>
      </c>
      <c r="C3" s="58">
        <v>4</v>
      </c>
      <c r="D3" s="58">
        <v>3</v>
      </c>
      <c r="E3" s="58">
        <v>4</v>
      </c>
      <c r="F3" s="58">
        <v>3</v>
      </c>
      <c r="G3" s="58">
        <v>5</v>
      </c>
      <c r="H3" s="58">
        <v>4</v>
      </c>
      <c r="I3" s="58">
        <v>4</v>
      </c>
      <c r="J3" s="58">
        <v>3</v>
      </c>
      <c r="K3" s="59">
        <f>SUM(B3:J3)</f>
        <v>35</v>
      </c>
      <c r="L3" s="58">
        <v>4</v>
      </c>
      <c r="M3" s="58">
        <v>4</v>
      </c>
      <c r="N3" s="58">
        <v>4</v>
      </c>
      <c r="O3" s="58">
        <v>4</v>
      </c>
      <c r="P3" s="58">
        <v>3</v>
      </c>
      <c r="Q3" s="58">
        <v>5</v>
      </c>
      <c r="R3" s="58">
        <v>4</v>
      </c>
      <c r="S3" s="58">
        <v>4</v>
      </c>
      <c r="T3" s="58">
        <v>3</v>
      </c>
      <c r="U3" s="59">
        <f>SUM(L3:T3)</f>
        <v>35</v>
      </c>
      <c r="V3" s="59">
        <f>SUM(K3+U3)</f>
        <v>70</v>
      </c>
      <c r="W3" s="60"/>
      <c r="X3" s="60"/>
      <c r="Y3" s="60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1" t="s">
        <v>41</v>
      </c>
      <c r="B4" s="54">
        <v>9</v>
      </c>
      <c r="C4" s="54">
        <v>5</v>
      </c>
      <c r="D4" s="54">
        <v>13</v>
      </c>
      <c r="E4" s="54">
        <v>11</v>
      </c>
      <c r="F4" s="54">
        <v>15</v>
      </c>
      <c r="G4" s="54">
        <v>1</v>
      </c>
      <c r="H4" s="54">
        <v>7</v>
      </c>
      <c r="I4" s="59">
        <v>3</v>
      </c>
      <c r="J4" s="59">
        <v>17</v>
      </c>
      <c r="K4" s="48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1"/>
      <c r="X4" s="61"/>
      <c r="Y4" s="61"/>
      <c r="AA4" s="6">
        <f t="shared" ref="AA4:AI4" si="11">IF(AA1&gt;AA3-1,AA1-(AA3-1),0)</f>
        <v>8.5</v>
      </c>
      <c r="AB4" s="6">
        <f t="shared" si="11"/>
        <v>12.5</v>
      </c>
      <c r="AC4" s="6">
        <f t="shared" si="11"/>
        <v>4.5</v>
      </c>
      <c r="AD4" s="6">
        <f t="shared" si="11"/>
        <v>6.5</v>
      </c>
      <c r="AE4" s="6">
        <f t="shared" si="11"/>
        <v>2.5</v>
      </c>
      <c r="AF4" s="6">
        <f t="shared" si="11"/>
        <v>16.5</v>
      </c>
      <c r="AG4" s="6">
        <f t="shared" si="11"/>
        <v>10.5</v>
      </c>
      <c r="AH4" s="6">
        <f t="shared" si="11"/>
        <v>14.5</v>
      </c>
      <c r="AI4" s="6">
        <f t="shared" si="11"/>
        <v>0.5</v>
      </c>
      <c r="AJ4" s="41"/>
      <c r="AK4" s="6">
        <f t="shared" ref="AK4:AS4" si="12">IF(AK1&gt;AK3-1,AK1-(AK3-1),0)</f>
        <v>3.5</v>
      </c>
      <c r="AL4" s="6">
        <f t="shared" si="12"/>
        <v>5.5</v>
      </c>
      <c r="AM4" s="6">
        <f t="shared" si="12"/>
        <v>13.5</v>
      </c>
      <c r="AN4" s="6">
        <f t="shared" si="12"/>
        <v>9.5</v>
      </c>
      <c r="AO4" s="6">
        <f t="shared" si="12"/>
        <v>1.5</v>
      </c>
      <c r="AP4" s="6">
        <f t="shared" si="12"/>
        <v>11.5</v>
      </c>
      <c r="AQ4" s="6">
        <f t="shared" si="12"/>
        <v>15.5</v>
      </c>
      <c r="AR4" s="6">
        <f t="shared" si="12"/>
        <v>7.5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2" t="s">
        <v>37</v>
      </c>
      <c r="B5" s="63"/>
      <c r="C5" s="63"/>
      <c r="D5" s="63"/>
      <c r="E5" s="63"/>
      <c r="F5" s="63"/>
      <c r="G5" s="63"/>
      <c r="H5" s="63"/>
      <c r="I5" s="63"/>
      <c r="J5" s="64"/>
      <c r="K5" s="53"/>
      <c r="L5" s="64" t="s">
        <v>24</v>
      </c>
      <c r="M5" s="65">
        <f>CJ11</f>
        <v>0</v>
      </c>
      <c r="N5" s="64" t="s">
        <v>23</v>
      </c>
      <c r="O5" s="65">
        <f>CK11</f>
        <v>0</v>
      </c>
      <c r="P5" s="64" t="s">
        <v>25</v>
      </c>
      <c r="Q5" s="65">
        <f>CL11</f>
        <v>0</v>
      </c>
      <c r="R5" s="64" t="s">
        <v>26</v>
      </c>
      <c r="S5" s="65">
        <f>CM11</f>
        <v>0</v>
      </c>
      <c r="T5" s="59" t="s">
        <v>27</v>
      </c>
      <c r="U5" s="59" t="s">
        <v>28</v>
      </c>
      <c r="V5" s="65">
        <f>CN11</f>
        <v>0</v>
      </c>
      <c r="W5" s="112" t="s">
        <v>38</v>
      </c>
      <c r="X5" s="115"/>
      <c r="Y5" s="116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1</v>
      </c>
      <c r="AD5" s="6">
        <f t="shared" si="15"/>
        <v>1</v>
      </c>
      <c r="AE5" s="6">
        <f t="shared" si="15"/>
        <v>1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0.5</v>
      </c>
      <c r="AJ5" s="41"/>
      <c r="AK5" s="6">
        <f t="shared" ref="AK5:AS5" si="16">IF(AK4&gt;=0,IF(AK4&lt;1,AK4,IF(AK4&gt;=2,1,0)))</f>
        <v>1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18</v>
      </c>
      <c r="B6" s="59"/>
      <c r="C6" s="66"/>
      <c r="D6" s="59"/>
      <c r="E6" s="59"/>
      <c r="F6" s="66"/>
      <c r="G6" s="59"/>
      <c r="H6" s="66"/>
      <c r="I6" s="59"/>
      <c r="J6" s="66"/>
      <c r="K6" s="53"/>
      <c r="L6" s="67" t="s">
        <v>20</v>
      </c>
      <c r="M6" s="68">
        <f>SUM(L13:T13)</f>
        <v>0</v>
      </c>
      <c r="N6" s="67" t="s">
        <v>21</v>
      </c>
      <c r="O6" s="68">
        <f>SUM(O13:T13)</f>
        <v>0</v>
      </c>
      <c r="P6" s="67" t="s">
        <v>22</v>
      </c>
      <c r="Q6" s="68">
        <f>SUM(R13:T13)</f>
        <v>0</v>
      </c>
      <c r="R6" s="104" t="s">
        <v>19</v>
      </c>
      <c r="S6" s="105"/>
      <c r="T6" s="69">
        <f>SUM(T13)</f>
        <v>0</v>
      </c>
      <c r="U6" s="53"/>
      <c r="V6" s="70"/>
      <c r="W6" s="112" t="s">
        <v>31</v>
      </c>
      <c r="X6" s="113"/>
      <c r="Y6" s="114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1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1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1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1" t="s">
        <v>39</v>
      </c>
      <c r="B7" s="59"/>
      <c r="C7" s="59"/>
      <c r="D7" s="59"/>
      <c r="E7" s="48"/>
      <c r="F7" s="48"/>
      <c r="G7" s="48"/>
      <c r="H7" s="48"/>
      <c r="I7" s="59"/>
      <c r="J7" s="59"/>
      <c r="K7" s="51"/>
      <c r="L7" s="71"/>
      <c r="M7" s="72"/>
      <c r="N7" s="54"/>
      <c r="O7" s="54"/>
      <c r="P7" s="54"/>
      <c r="Q7" s="54"/>
      <c r="R7" s="54"/>
      <c r="S7" s="54"/>
      <c r="T7" s="54"/>
      <c r="U7" s="48"/>
      <c r="V7" s="99"/>
      <c r="W7" s="127"/>
      <c r="X7" s="128"/>
      <c r="Y7" s="129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1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1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1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7" t="s">
        <v>35</v>
      </c>
      <c r="BQ7" s="117"/>
      <c r="BR7" s="117"/>
      <c r="BS7" s="117"/>
      <c r="BT7" s="117"/>
      <c r="BU7" s="117"/>
      <c r="BV7" s="117"/>
      <c r="BW7" s="117"/>
      <c r="BX7" s="117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8" t="s">
        <v>37</v>
      </c>
      <c r="CK7" s="119"/>
      <c r="CL7" s="119"/>
      <c r="CM7" s="119"/>
      <c r="CN7" s="120"/>
      <c r="CP7" s="118" t="s">
        <v>33</v>
      </c>
      <c r="CQ7" s="119"/>
      <c r="CR7" s="119"/>
      <c r="CS7" s="119"/>
      <c r="CT7" s="119"/>
      <c r="CU7" s="119"/>
      <c r="CV7" s="119"/>
      <c r="CW7" s="119"/>
      <c r="CX7" s="120"/>
    </row>
    <row r="8" spans="1:103" s="4" customFormat="1" ht="15.6" x14ac:dyDescent="0.25">
      <c r="A8" s="73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74"/>
      <c r="L8" s="67" t="s">
        <v>20</v>
      </c>
      <c r="M8" s="75">
        <f>SUM(CP10:CX10)</f>
        <v>0</v>
      </c>
      <c r="N8" s="68" t="s">
        <v>21</v>
      </c>
      <c r="O8" s="76">
        <f>SUM(CS10:CX10)</f>
        <v>0</v>
      </c>
      <c r="P8" s="67" t="s">
        <v>22</v>
      </c>
      <c r="Q8" s="76">
        <f>SUM(CV10:CX10)</f>
        <v>0</v>
      </c>
      <c r="R8" s="104" t="s">
        <v>19</v>
      </c>
      <c r="S8" s="105"/>
      <c r="T8" s="75">
        <f>SUM(CX10)</f>
        <v>0</v>
      </c>
      <c r="U8" s="77"/>
      <c r="V8" s="78"/>
      <c r="W8" s="121" t="s">
        <v>30</v>
      </c>
      <c r="X8" s="122"/>
      <c r="Y8" s="123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0.5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8" t="s">
        <v>28</v>
      </c>
      <c r="CK8" s="119"/>
      <c r="CL8" s="119"/>
      <c r="CM8" s="119"/>
      <c r="CN8" s="120"/>
      <c r="CP8" s="124" t="s">
        <v>34</v>
      </c>
      <c r="CQ8" s="125"/>
      <c r="CR8" s="125"/>
      <c r="CS8" s="125"/>
      <c r="CT8" s="125"/>
      <c r="CU8" s="125"/>
      <c r="CV8" s="125"/>
      <c r="CW8" s="125"/>
      <c r="CX8" s="126"/>
    </row>
    <row r="9" spans="1:103" ht="14.4" thickBot="1" x14ac:dyDescent="0.3">
      <c r="A9" s="73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9">
        <f t="shared" si="31"/>
        <v>0</v>
      </c>
      <c r="K9" s="80">
        <f>SUM(B9:J9)</f>
        <v>0</v>
      </c>
      <c r="L9" s="81">
        <f t="shared" ref="L9:T9" si="32">BZ11</f>
        <v>0</v>
      </c>
      <c r="M9" s="82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3">
        <f>SUM(L9:T9)</f>
        <v>0</v>
      </c>
      <c r="V9" s="83">
        <f>IF(K9+U9&lt;=0,99,K9+U9)</f>
        <v>99</v>
      </c>
      <c r="W9" s="66"/>
      <c r="X9" s="66"/>
      <c r="Y9" s="66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-1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-0.5</v>
      </c>
      <c r="AJ9" s="41"/>
      <c r="AK9" s="17">
        <f t="shared" ref="AK9:AS9" si="34">-IF(AK7=1,1,AK8)</f>
        <v>-1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-1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-16.5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6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4">
        <f>[1]Blad1!$A$6</f>
        <v>45420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85">
        <f>SUM(B10:J10)</f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85">
        <f>SUM(L10:T10)</f>
        <v>0</v>
      </c>
      <c r="V10" s="86">
        <f>SUM(K10+U10)</f>
        <v>0</v>
      </c>
      <c r="W10" s="86">
        <f>E1</f>
        <v>-22</v>
      </c>
      <c r="X10" s="86">
        <f>IF(V10&gt;30,V10+W10,0)</f>
        <v>0</v>
      </c>
      <c r="Y10" s="87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7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-1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-0.5</v>
      </c>
      <c r="K11" s="88"/>
      <c r="L11" s="48">
        <f>L10+$AK$12</f>
        <v>-1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-1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9"/>
      <c r="V11" s="53"/>
      <c r="W11" s="59"/>
      <c r="X11" s="59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-1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-0.5</v>
      </c>
      <c r="AJ11" s="41"/>
      <c r="AK11" s="5">
        <f t="shared" ref="AK11:AS11" si="44">IF(AK9&lt;0,AK9,AK10)</f>
        <v>-1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-1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-16.5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90"/>
      <c r="C12" s="90"/>
      <c r="D12" s="90"/>
      <c r="E12" s="90"/>
      <c r="F12" s="90"/>
      <c r="G12" s="90"/>
      <c r="H12" s="90"/>
      <c r="I12" s="90"/>
      <c r="J12" s="90"/>
      <c r="K12" s="59" t="s">
        <v>16</v>
      </c>
      <c r="L12" s="90"/>
      <c r="M12" s="90"/>
      <c r="N12" s="90"/>
      <c r="O12" s="90"/>
      <c r="P12" s="90"/>
      <c r="Q12" s="90"/>
      <c r="R12" s="90"/>
      <c r="S12" s="90"/>
      <c r="T12" s="90"/>
      <c r="U12" s="91" t="s">
        <v>8</v>
      </c>
      <c r="V12" s="60" t="s">
        <v>9</v>
      </c>
      <c r="W12" s="60" t="s">
        <v>12</v>
      </c>
      <c r="X12" s="60" t="s">
        <v>10</v>
      </c>
      <c r="Y12" s="92" t="s">
        <v>11</v>
      </c>
      <c r="AA12" s="6">
        <v>-1</v>
      </c>
      <c r="AB12" s="6">
        <v>-1</v>
      </c>
      <c r="AC12" s="6">
        <v>-1</v>
      </c>
      <c r="AD12" s="6">
        <v>-1</v>
      </c>
      <c r="AE12" s="6">
        <v>-1</v>
      </c>
      <c r="AF12" s="6">
        <v>-1</v>
      </c>
      <c r="AG12" s="6">
        <v>-1</v>
      </c>
      <c r="AH12" s="6">
        <v>-1</v>
      </c>
      <c r="AI12" s="6">
        <v>-0.5</v>
      </c>
      <c r="AJ12" s="44"/>
      <c r="AK12" s="6">
        <v>-1</v>
      </c>
      <c r="AL12" s="6">
        <v>-1</v>
      </c>
      <c r="AM12" s="6">
        <v>-1</v>
      </c>
      <c r="AN12" s="6">
        <v>-1</v>
      </c>
      <c r="AO12" s="6">
        <v>-1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3">
        <f>[2]Blad1!$A$11</f>
        <v>45292</v>
      </c>
      <c r="B13" s="90"/>
      <c r="C13" s="90"/>
      <c r="D13" s="90"/>
      <c r="E13" s="90"/>
      <c r="F13" s="90"/>
      <c r="G13" s="90"/>
      <c r="H13" s="90"/>
      <c r="I13" s="90"/>
      <c r="J13" s="90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4"/>
      <c r="V13" s="90"/>
      <c r="W13" s="60"/>
      <c r="X13" s="60">
        <v>99</v>
      </c>
      <c r="Y13" s="92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  <row r="15" spans="1:103" ht="15.6" x14ac:dyDescent="0.35">
      <c r="A15" s="95"/>
    </row>
    <row r="17" spans="1:1" ht="15.6" x14ac:dyDescent="0.35">
      <c r="A17" s="9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85" stopIfTrue="1" operator="lessThan">
      <formula>B$3</formula>
    </cfRule>
  </conditionalFormatting>
  <conditionalFormatting sqref="E1">
    <cfRule type="cellIs" dxfId="0" priority="8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75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2014-02-24T09:26:19Z</cp:lastPrinted>
  <dcterms:created xsi:type="dcterms:W3CDTF">1998-11-18T13:43:32Z</dcterms:created>
  <dcterms:modified xsi:type="dcterms:W3CDTF">2024-02-29T08:36:46Z</dcterms:modified>
</cp:coreProperties>
</file>